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NYAHSA\Policy\SDaly\"/>
    </mc:Choice>
  </mc:AlternateContent>
  <xr:revisionPtr revIDLastSave="0" documentId="8_{39A0B3FE-0DF1-4773-856C-266E96A01A95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Template" sheetId="1" r:id="rId1"/>
  </sheets>
  <definedNames>
    <definedName name="_xlnm.Print_Area" localSheetId="0">Template!$D$1:$N$21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I14" i="1" l="1"/>
  <c r="J14" i="1" s="1"/>
  <c r="I13" i="1"/>
  <c r="J13" i="1" s="1"/>
  <c r="K13" i="1" s="1"/>
  <c r="M13" i="1" s="1"/>
  <c r="H13" i="1"/>
  <c r="H14" i="1" s="1"/>
  <c r="K14" i="1" s="1"/>
  <c r="M14" i="1" s="1"/>
  <c r="I11" i="1"/>
  <c r="J11" i="1"/>
  <c r="K11" i="1" s="1"/>
  <c r="M11" i="1" s="1"/>
  <c r="M15" i="1" l="1"/>
</calcChain>
</file>

<file path=xl/sharedStrings.xml><?xml version="1.0" encoding="utf-8"?>
<sst xmlns="http://schemas.openxmlformats.org/spreadsheetml/2006/main" count="20" uniqueCount="20">
  <si>
    <t>Proposed Staffing Mandate Cost Estimator</t>
  </si>
  <si>
    <t xml:space="preserve">   Nursing Home Name:       </t>
  </si>
  <si>
    <t xml:space="preserve">Current Resident Count:     </t>
  </si>
  <si>
    <t>Current Staffing</t>
  </si>
  <si>
    <t>Minimum Staffing Mandate</t>
  </si>
  <si>
    <t>Shortfall</t>
  </si>
  <si>
    <t>Hourly Wage with Benefits</t>
  </si>
  <si>
    <t>Additional Annual Staffing Costs Required to Comply with Proposal</t>
  </si>
  <si>
    <t>ENTER Facility Hours Worked per Week</t>
  </si>
  <si>
    <t>Facility Hrs Using Proposal Categories</t>
  </si>
  <si>
    <t>Weekly Staff Hrs Mandated per Resident</t>
  </si>
  <si>
    <t>Weekly Staff Hrs Needed Based on Resident Count</t>
  </si>
  <si>
    <t>Additional Weekly  Hours Needed, if any</t>
  </si>
  <si>
    <t>Aide</t>
  </si>
  <si>
    <t>LPN</t>
  </si>
  <si>
    <t>RN</t>
  </si>
  <si>
    <t>LPN or RN</t>
  </si>
  <si>
    <t xml:space="preserve">   </t>
  </si>
  <si>
    <t xml:space="preserve">  </t>
  </si>
  <si>
    <t>ENTER Average Per-hour Wage with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</si>
</sst>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ourier New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4" tint="0.79998168889431442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1" tint="0.499984740745262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6" fillId="2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9" fillId="6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3" fontId="12" fillId="6" borderId="2" xfId="0" applyNumberFormat="1" applyFont="1" applyFill="1" applyBorder="1" applyAlignment="1" applyProtection="1">
      <alignment horizontal="center" vertical="center"/>
      <protection locked="0"/>
    </xf>
    <xf numFmtId="3" fontId="0" fillId="5" borderId="2" xfId="0" applyNumberForma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3" fontId="0" fillId="0" borderId="2" xfId="0" applyNumberFormat="1" applyBorder="1" applyAlignment="1" applyProtection="1">
      <alignment horizontal="center" vertical="center"/>
    </xf>
    <xf numFmtId="4" fontId="4" fillId="5" borderId="2" xfId="1" applyNumberFormat="1" applyFont="1" applyFill="1" applyBorder="1" applyAlignment="1" applyProtection="1">
      <alignment horizontal="center" vertical="center"/>
    </xf>
    <xf numFmtId="44" fontId="12" fillId="6" borderId="3" xfId="3" applyFont="1" applyFill="1" applyBorder="1" applyAlignment="1" applyProtection="1">
      <alignment horizontal="center" vertical="center"/>
      <protection locked="0"/>
    </xf>
    <xf numFmtId="44" fontId="0" fillId="0" borderId="6" xfId="0" applyNumberFormat="1" applyBorder="1" applyAlignment="1" applyProtection="1">
      <alignment vertical="center"/>
    </xf>
    <xf numFmtId="3" fontId="0" fillId="7" borderId="2" xfId="0" applyNumberFormat="1" applyFill="1" applyBorder="1" applyProtection="1"/>
    <xf numFmtId="0" fontId="0" fillId="7" borderId="2" xfId="0" applyFill="1" applyBorder="1" applyProtection="1"/>
    <xf numFmtId="4" fontId="0" fillId="7" borderId="2" xfId="0" applyNumberFormat="1" applyFill="1" applyBorder="1" applyProtection="1"/>
    <xf numFmtId="0" fontId="0" fillId="7" borderId="6" xfId="0" applyFill="1" applyBorder="1" applyProtection="1"/>
    <xf numFmtId="0" fontId="5" fillId="5" borderId="2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/>
    </xf>
    <xf numFmtId="44" fontId="12" fillId="6" borderId="3" xfId="3" applyFont="1" applyFill="1" applyBorder="1" applyAlignment="1" applyProtection="1">
      <alignment vertical="center"/>
      <protection locked="0"/>
    </xf>
    <xf numFmtId="44" fontId="13" fillId="5" borderId="7" xfId="0" applyNumberFormat="1" applyFont="1" applyFill="1" applyBorder="1" applyProtection="1"/>
    <xf numFmtId="0" fontId="0" fillId="5" borderId="0" xfId="0" applyFill="1" applyBorder="1" applyProtection="1">
      <protection locked="0"/>
    </xf>
    <xf numFmtId="0" fontId="14" fillId="5" borderId="0" xfId="0" applyFont="1" applyFill="1" applyProtection="1">
      <protection locked="0"/>
    </xf>
    <xf numFmtId="0" fontId="10" fillId="5" borderId="0" xfId="0" applyFont="1" applyFill="1" applyBorder="1" applyProtection="1">
      <protection locked="0"/>
    </xf>
    <xf numFmtId="0" fontId="14" fillId="5" borderId="0" xfId="0" applyFont="1" applyFill="1" applyBorder="1" applyProtection="1">
      <protection locked="0"/>
    </xf>
    <xf numFmtId="0" fontId="10" fillId="5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Border="1" applyProtection="1">
      <protection locked="0"/>
    </xf>
    <xf numFmtId="44" fontId="0" fillId="2" borderId="0" xfId="0" applyNumberFormat="1" applyFill="1" applyProtection="1">
      <protection locked="0"/>
    </xf>
    <xf numFmtId="0" fontId="0" fillId="7" borderId="2" xfId="0" applyFill="1" applyBorder="1" applyAlignment="1" applyProtection="1">
      <alignment vertical="center"/>
    </xf>
    <xf numFmtId="0" fontId="12" fillId="7" borderId="3" xfId="0" applyFont="1" applyFill="1" applyBorder="1" applyProtection="1"/>
    <xf numFmtId="0" fontId="14" fillId="5" borderId="0" xfId="0" applyFont="1" applyFill="1" applyAlignment="1" applyProtection="1">
      <alignment horizontal="left" wrapText="1"/>
      <protection locked="0"/>
    </xf>
    <xf numFmtId="0" fontId="0" fillId="5" borderId="0" xfId="0" applyFill="1" applyAlignment="1" applyProtection="1">
      <alignment horizontal="right" vertical="center" wrapText="1"/>
      <protection locked="0"/>
    </xf>
    <xf numFmtId="0" fontId="15" fillId="6" borderId="8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</cellXfs>
  <cellStyles count="1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5" xfId="6" xr:uid="{00000000-0005-0000-0000-000006000000}"/>
    <cellStyle name="Normal 2 6" xfId="7" xr:uid="{00000000-0005-0000-0000-000007000000}"/>
    <cellStyle name="Normal 3" xfId="8" xr:uid="{00000000-0005-0000-0000-000008000000}"/>
    <cellStyle name="Normal 4" xfId="9" xr:uid="{00000000-0005-0000-0000-000009000000}"/>
    <cellStyle name="Normal 4 2" xfId="10" xr:uid="{00000000-0005-0000-0000-00000A000000}"/>
    <cellStyle name="Normal 5" xfId="11" xr:uid="{00000000-0005-0000-0000-00000B000000}"/>
    <cellStyle name="Normal 6" xfId="12" xr:uid="{00000000-0005-0000-0000-00000C000000}"/>
    <cellStyle name="Normal 6 2" xfId="13" xr:uid="{00000000-0005-0000-0000-00000D000000}"/>
    <cellStyle name="Normal 7" xfId="14" xr:uid="{00000000-0005-0000-0000-00000E000000}"/>
    <cellStyle name="Percent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38100</xdr:rowOff>
    </xdr:from>
    <xdr:to>
      <xdr:col>13</xdr:col>
      <xdr:colOff>483872</xdr:colOff>
      <xdr:row>4</xdr:row>
      <xdr:rowOff>68580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9255" y="533400"/>
          <a:ext cx="8159117" cy="8610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The staffing standards proposed in A.2954 (Gunther)/S.1032 (Rivera)</a:t>
          </a:r>
          <a:r>
            <a:rPr lang="en-US" sz="1100" b="1" i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w</a:t>
          </a:r>
          <a:r>
            <a:rPr lang="en-US" sz="1100" b="1" i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ould add significant staffing costs</a:t>
          </a:r>
          <a:r>
            <a:rPr lang="en-US" sz="1100" b="1" i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for nursing homes</a:t>
          </a:r>
          <a:r>
            <a:rPr lang="en-US" sz="1100" b="1" i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.  Statewide it would require more than an hour of additional staff time per resident per day when compared to current average staffing.   This template assists</a:t>
          </a:r>
          <a:r>
            <a:rPr lang="en-US" sz="1100" b="1" i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homes in estimating the additional cost that complying with this proposal would entail.  Note that the final column figures are annual figures.</a:t>
          </a:r>
          <a:endParaRPr lang="en-US" sz="1100" b="1" i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4</xdr:row>
      <xdr:rowOff>43815</xdr:rowOff>
    </xdr:from>
    <xdr:to>
      <xdr:col>2</xdr:col>
      <xdr:colOff>417207</xdr:colOff>
      <xdr:row>20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69695"/>
          <a:ext cx="1600200" cy="490156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US" sz="900" baseline="0"/>
            <a:t>The  template will categorize the hours based on the proposal and calculate whether additional hours are needed.  </a:t>
          </a:r>
        </a:p>
        <a:p>
          <a:pPr>
            <a:lnSpc>
              <a:spcPts val="1100"/>
            </a:lnSpc>
          </a:pPr>
          <a:endParaRPr lang="en-US" sz="9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en-US" sz="9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those professions where additional hours are needed, enter the hourly wage with benefits  in the yellow-shaded cells.  Enter either RN or LPN wages in the bottom row labelled "LPN or RN":   the proposal requires 1.3 hours of RN or LPN care per resident day of which at least .75 hours must be RN care.  </a:t>
          </a:r>
        </a:p>
        <a:p>
          <a:pPr>
            <a:lnSpc>
              <a:spcPts val="1100"/>
            </a:lnSpc>
          </a:pPr>
          <a:endParaRPr lang="en-US" sz="9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en-US" sz="9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template will calculate an estimated weekly and annual cost of meeting the requirements of the proposed staffing standards.</a:t>
          </a:r>
          <a:endParaRPr lang="en-US" sz="900"/>
        </a:p>
        <a:p>
          <a:pPr>
            <a:lnSpc>
              <a:spcPts val="1000"/>
            </a:lnSpc>
          </a:pPr>
          <a:endParaRPr lang="en-US" sz="900"/>
        </a:p>
        <a:p>
          <a:r>
            <a:rPr lang="en-US" sz="900"/>
            <a:t>Note</a:t>
          </a:r>
          <a:r>
            <a:rPr lang="en-US" sz="900" baseline="0"/>
            <a:t> that time is calculated in hours and fractions of hours 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minutes </a:t>
          </a:r>
          <a:r>
            <a:rPr lang="en-US" sz="900" baseline="0"/>
            <a:t>(e.g., .75 hour which equates to 45 minutes).</a:t>
          </a:r>
          <a:endParaRPr lang="en-US" sz="900"/>
        </a:p>
      </xdr:txBody>
    </xdr:sp>
    <xdr:clientData/>
  </xdr:twoCellAnchor>
  <xdr:twoCellAnchor>
    <xdr:from>
      <xdr:col>3</xdr:col>
      <xdr:colOff>586740</xdr:colOff>
      <xdr:row>16</xdr:row>
      <xdr:rowOff>257176</xdr:rowOff>
    </xdr:from>
    <xdr:to>
      <xdr:col>12</xdr:col>
      <xdr:colOff>748679</xdr:colOff>
      <xdr:row>20</xdr:row>
      <xdr:rowOff>154310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71700" y="5343526"/>
          <a:ext cx="65627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proposal would require nursing homes to have sufficient staff to provide 2.8 hours of aide</a:t>
          </a:r>
          <a:r>
            <a:rPr lang="en-US" sz="1100" baseline="0"/>
            <a:t> care </a:t>
          </a:r>
          <a:r>
            <a:rPr lang="en-US" sz="1100"/>
            <a:t>and </a:t>
          </a:r>
          <a:r>
            <a:rPr lang="en-US" sz="1100" b="1"/>
            <a:t>1.3 hours of LPN or RN care per resident day of which .75 hours must be provided by an RN</a:t>
          </a:r>
          <a:r>
            <a:rPr lang="en-US" sz="1100"/>
            <a:t>.   Only direct care time may be counted.  It also requires RHCFs</a:t>
          </a:r>
          <a:r>
            <a:rPr lang="en-US" sz="1100" baseline="0"/>
            <a:t> that care for subacute patients to maintain a minimum nurse-to-patient ratio of one nurse to five patients.</a:t>
          </a:r>
          <a:endParaRPr lang="en-US" sz="1100"/>
        </a:p>
      </xdr:txBody>
    </xdr:sp>
    <xdr:clientData/>
  </xdr:twoCellAnchor>
  <xdr:twoCellAnchor>
    <xdr:from>
      <xdr:col>0</xdr:col>
      <xdr:colOff>7620</xdr:colOff>
      <xdr:row>0</xdr:row>
      <xdr:rowOff>15240</xdr:rowOff>
    </xdr:from>
    <xdr:to>
      <xdr:col>2</xdr:col>
      <xdr:colOff>297180</xdr:colOff>
      <xdr:row>3</xdr:row>
      <xdr:rowOff>161952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" y="15240"/>
          <a:ext cx="1463040" cy="128015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US" sz="1100" b="1" u="sng"/>
            <a:t>Instructions:</a:t>
          </a:r>
        </a:p>
        <a:p>
          <a:pPr>
            <a:lnSpc>
              <a:spcPts val="1100"/>
            </a:lnSpc>
          </a:pPr>
          <a:endParaRPr lang="en-US" sz="1000"/>
        </a:p>
        <a:p>
          <a:pPr>
            <a:lnSpc>
              <a:spcPts val="1100"/>
            </a:lnSpc>
          </a:pPr>
          <a:r>
            <a:rPr lang="en-US" sz="900"/>
            <a:t>Enter current</a:t>
          </a:r>
          <a:r>
            <a:rPr lang="en-US" sz="900" baseline="0"/>
            <a:t> resident count and weekly hours worked (direct care only) for Aides, LPNs and RNs in the yellow shaded boxes.  Include contract staff.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showRowColHeader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" sqref="O1"/>
    </sheetView>
  </sheetViews>
  <sheetFormatPr defaultColWidth="9.109375" defaultRowHeight="14.4" x14ac:dyDescent="0.3"/>
  <cols>
    <col min="1" max="1" width="9.109375" style="8"/>
    <col min="2" max="2" width="8" style="8" customWidth="1"/>
    <col min="3" max="3" width="6.6640625" style="8" customWidth="1"/>
    <col min="4" max="4" width="10.109375" style="8" customWidth="1"/>
    <col min="5" max="5" width="7" style="8" hidden="1" customWidth="1"/>
    <col min="6" max="6" width="12.88671875" style="8" customWidth="1"/>
    <col min="7" max="7" width="11" style="8" customWidth="1"/>
    <col min="8" max="8" width="11.88671875" style="8" customWidth="1"/>
    <col min="9" max="9" width="12.109375" style="8" customWidth="1"/>
    <col min="10" max="10" width="13.6640625" style="8" customWidth="1"/>
    <col min="11" max="11" width="12.109375" style="8" customWidth="1"/>
    <col min="12" max="12" width="12" style="8" customWidth="1"/>
    <col min="13" max="13" width="16.5546875" style="8" customWidth="1"/>
    <col min="14" max="15" width="9.109375" style="8"/>
    <col min="16" max="16" width="10.109375" style="8" bestFit="1" customWidth="1"/>
    <col min="17" max="17" width="12.109375" style="8" bestFit="1" customWidth="1"/>
    <col min="18" max="16384" width="9.109375" style="8"/>
  </cols>
  <sheetData>
    <row r="1" spans="1:24" s="4" customFormat="1" ht="39" customHeight="1" x14ac:dyDescent="0.5">
      <c r="A1" s="1"/>
      <c r="B1" s="1"/>
      <c r="C1" s="43"/>
      <c r="D1" s="2" t="s">
        <v>0</v>
      </c>
      <c r="E1" s="2"/>
      <c r="F1" s="2"/>
      <c r="G1" s="2"/>
      <c r="H1" s="2"/>
      <c r="I1" s="2"/>
      <c r="J1" s="2"/>
      <c r="K1" s="3"/>
      <c r="L1" s="3"/>
      <c r="M1" s="3"/>
      <c r="N1" s="3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s="6"/>
      <c r="B2" s="6"/>
      <c r="C2" s="4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6.75" customHeight="1" x14ac:dyDescent="0.3">
      <c r="A3" s="6"/>
      <c r="B3" s="6"/>
      <c r="C3" s="4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x14ac:dyDescent="0.3">
      <c r="A4" s="6"/>
      <c r="B4" s="6"/>
      <c r="C4" s="4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0.25" customHeight="1" x14ac:dyDescent="0.3">
      <c r="A5" s="6"/>
      <c r="B5" s="6"/>
      <c r="C5" s="4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27.75" customHeight="1" x14ac:dyDescent="0.3">
      <c r="A6" s="6"/>
      <c r="B6" s="6"/>
      <c r="C6" s="44"/>
      <c r="D6" s="49" t="s">
        <v>1</v>
      </c>
      <c r="E6" s="49"/>
      <c r="F6" s="49"/>
      <c r="G6" s="50"/>
      <c r="H6" s="50"/>
      <c r="I6" s="50"/>
      <c r="J6" s="50"/>
      <c r="K6" s="50"/>
      <c r="L6" s="50"/>
      <c r="M6" s="9"/>
      <c r="N6" s="9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.75" customHeight="1" x14ac:dyDescent="0.3">
      <c r="A7" s="6"/>
      <c r="B7" s="6"/>
      <c r="C7" s="44"/>
      <c r="D7" s="51" t="s">
        <v>2</v>
      </c>
      <c r="E7" s="51"/>
      <c r="F7" s="51"/>
      <c r="G7" s="10"/>
      <c r="H7" s="11"/>
      <c r="I7" s="12"/>
      <c r="J7" s="12"/>
      <c r="K7" s="12"/>
      <c r="L7" s="12"/>
      <c r="M7" s="9"/>
      <c r="N7" s="9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1" customHeight="1" thickBot="1" x14ac:dyDescent="0.35">
      <c r="A8" s="6"/>
      <c r="B8" s="6"/>
      <c r="C8" s="4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7" customHeight="1" x14ac:dyDescent="0.3">
      <c r="A9" s="6"/>
      <c r="B9" s="6"/>
      <c r="C9" s="44"/>
      <c r="D9" s="9"/>
      <c r="E9" s="9"/>
      <c r="F9" s="13"/>
      <c r="G9" s="52" t="s">
        <v>3</v>
      </c>
      <c r="H9" s="53"/>
      <c r="I9" s="54" t="s">
        <v>4</v>
      </c>
      <c r="J9" s="55"/>
      <c r="K9" s="14" t="s">
        <v>5</v>
      </c>
      <c r="L9" s="15" t="s">
        <v>6</v>
      </c>
      <c r="M9" s="56" t="s">
        <v>7</v>
      </c>
      <c r="N9" s="9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3.5" customHeight="1" x14ac:dyDescent="0.3">
      <c r="A10" s="6"/>
      <c r="B10" s="6"/>
      <c r="C10" s="44"/>
      <c r="D10" s="9"/>
      <c r="E10" s="9"/>
      <c r="F10" s="13"/>
      <c r="G10" s="16" t="s">
        <v>8</v>
      </c>
      <c r="H10" s="16" t="s">
        <v>9</v>
      </c>
      <c r="I10" s="17" t="s">
        <v>10</v>
      </c>
      <c r="J10" s="18" t="s">
        <v>11</v>
      </c>
      <c r="K10" s="14" t="s">
        <v>12</v>
      </c>
      <c r="L10" s="19" t="s">
        <v>19</v>
      </c>
      <c r="M10" s="57"/>
      <c r="N10" s="9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3.25" customHeight="1" x14ac:dyDescent="0.3">
      <c r="A11" s="6"/>
      <c r="B11" s="6"/>
      <c r="C11" s="44"/>
      <c r="D11" s="9"/>
      <c r="E11" s="20">
        <v>2.8</v>
      </c>
      <c r="F11" s="21" t="s">
        <v>13</v>
      </c>
      <c r="G11" s="22"/>
      <c r="H11" s="23">
        <f>G11</f>
        <v>0</v>
      </c>
      <c r="I11" s="24">
        <f>E11*7</f>
        <v>19.599999999999998</v>
      </c>
      <c r="J11" s="25">
        <f>I11*G7</f>
        <v>0</v>
      </c>
      <c r="K11" s="26">
        <f>IF(G11&gt;J11,"sufficient",J11-G11)</f>
        <v>0</v>
      </c>
      <c r="L11" s="27"/>
      <c r="M11" s="28">
        <f>IF(K11="sufficient",0,K11*L11*52)</f>
        <v>0</v>
      </c>
      <c r="N11" s="9"/>
      <c r="O11" s="6"/>
      <c r="P11" s="45"/>
      <c r="Q11" s="45"/>
      <c r="R11" s="6"/>
      <c r="S11" s="6"/>
      <c r="T11" s="6"/>
      <c r="U11" s="6"/>
      <c r="V11" s="6"/>
      <c r="W11" s="6"/>
      <c r="X11" s="6"/>
    </row>
    <row r="12" spans="1:24" ht="22.5" customHeight="1" x14ac:dyDescent="0.3">
      <c r="A12" s="6"/>
      <c r="B12" s="6"/>
      <c r="C12" s="44"/>
      <c r="D12" s="9"/>
      <c r="E12" s="20"/>
      <c r="F12" s="21" t="s">
        <v>14</v>
      </c>
      <c r="G12" s="22"/>
      <c r="H12" s="29"/>
      <c r="I12" s="30"/>
      <c r="J12" s="29"/>
      <c r="K12" s="31"/>
      <c r="L12" s="47"/>
      <c r="M12" s="32"/>
      <c r="N12" s="9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1.75" customHeight="1" x14ac:dyDescent="0.3">
      <c r="A13" s="6"/>
      <c r="B13" s="6"/>
      <c r="C13" s="44"/>
      <c r="D13" s="9"/>
      <c r="E13" s="20">
        <v>0.75</v>
      </c>
      <c r="F13" s="21" t="s">
        <v>15</v>
      </c>
      <c r="G13" s="22"/>
      <c r="H13" s="23">
        <f>IF(G13&gt;(0.75*G7*7),(0.75*G7*7),G13)</f>
        <v>0</v>
      </c>
      <c r="I13" s="24">
        <f>E13*7</f>
        <v>5.25</v>
      </c>
      <c r="J13" s="25">
        <f>I13*G7</f>
        <v>0</v>
      </c>
      <c r="K13" s="26">
        <f>IF(G13&gt;J13,"sufficient",J13-G13)</f>
        <v>0</v>
      </c>
      <c r="L13" s="27"/>
      <c r="M13" s="28">
        <f>IF(K13="sufficient",0,K13*L13*52)</f>
        <v>0</v>
      </c>
      <c r="N13" s="9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4" customHeight="1" x14ac:dyDescent="0.3">
      <c r="A14" s="6"/>
      <c r="B14" s="6"/>
      <c r="C14" s="44"/>
      <c r="D14" s="9"/>
      <c r="E14" s="33">
        <v>0.55000000000000004</v>
      </c>
      <c r="F14" s="34" t="s">
        <v>16</v>
      </c>
      <c r="G14" s="46"/>
      <c r="H14" s="23">
        <f>(G13+G12)-H13</f>
        <v>0</v>
      </c>
      <c r="I14" s="35">
        <f>E14*7</f>
        <v>3.8500000000000005</v>
      </c>
      <c r="J14" s="23">
        <f>I14*G7</f>
        <v>0</v>
      </c>
      <c r="K14" s="26">
        <f>IF(H14&gt;J14,"sufficient",J14-H14)</f>
        <v>0</v>
      </c>
      <c r="L14" s="36"/>
      <c r="M14" s="28">
        <f>IF(K14="sufficient",0,K14*L14*52)</f>
        <v>0</v>
      </c>
      <c r="N14" s="9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1" customHeight="1" thickBot="1" x14ac:dyDescent="0.35">
      <c r="A15" s="6"/>
      <c r="B15" s="6"/>
      <c r="C15" s="44"/>
      <c r="D15" s="9"/>
      <c r="E15" s="9"/>
      <c r="F15" s="9"/>
      <c r="G15" s="9"/>
      <c r="H15" s="9"/>
      <c r="I15" s="9"/>
      <c r="J15" s="9"/>
      <c r="K15" s="9"/>
      <c r="L15" s="9"/>
      <c r="M15" s="37">
        <f>SUM(M11,M13:M14)</f>
        <v>0</v>
      </c>
      <c r="N15" s="9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2.5" customHeight="1" x14ac:dyDescent="0.3">
      <c r="A16" s="6"/>
      <c r="B16" s="6"/>
      <c r="C16" s="44"/>
      <c r="D16" s="9"/>
      <c r="E16" s="9"/>
      <c r="F16" s="9"/>
      <c r="G16" s="9"/>
      <c r="H16" s="9"/>
      <c r="I16" s="9"/>
      <c r="J16" s="9"/>
      <c r="K16" s="38"/>
      <c r="L16" s="38"/>
      <c r="M16" s="9"/>
      <c r="N16" s="9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4.75" customHeight="1" x14ac:dyDescent="0.3">
      <c r="A17" s="6"/>
      <c r="B17" s="6"/>
      <c r="C17" s="44"/>
      <c r="D17" s="9"/>
      <c r="E17" s="9"/>
      <c r="F17" s="48" t="s">
        <v>17</v>
      </c>
      <c r="G17" s="48"/>
      <c r="H17" s="48"/>
      <c r="I17" s="48"/>
      <c r="J17" s="48"/>
      <c r="K17" s="48"/>
      <c r="L17" s="48"/>
      <c r="M17" s="48"/>
      <c r="N17" s="9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2.5" customHeight="1" x14ac:dyDescent="0.3">
      <c r="A18" s="6"/>
      <c r="B18" s="6"/>
      <c r="C18" s="44"/>
      <c r="E18" s="9"/>
      <c r="F18" s="39"/>
      <c r="G18" s="40"/>
      <c r="H18" s="39"/>
      <c r="I18" s="39"/>
      <c r="J18" s="9"/>
      <c r="K18" s="9"/>
      <c r="L18" s="41"/>
      <c r="M18" s="39"/>
      <c r="N18" s="39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 customHeight="1" x14ac:dyDescent="0.3">
      <c r="A19" s="6"/>
      <c r="B19" s="6"/>
      <c r="C19" s="44"/>
      <c r="D19" s="9"/>
      <c r="E19" s="39"/>
      <c r="F19" s="39"/>
      <c r="G19" s="42"/>
      <c r="H19" s="39"/>
      <c r="I19" s="39"/>
      <c r="J19" s="9"/>
      <c r="K19" s="9"/>
      <c r="L19" s="39"/>
      <c r="M19" s="39"/>
      <c r="N19" s="39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3">
      <c r="A20" s="6"/>
      <c r="B20" s="6"/>
      <c r="C20" s="44"/>
      <c r="D20" s="9"/>
      <c r="E20" s="39"/>
      <c r="F20" s="39"/>
      <c r="G20" s="39"/>
      <c r="H20" s="39"/>
      <c r="I20" s="39"/>
      <c r="J20" s="39"/>
      <c r="K20" s="39" t="s">
        <v>18</v>
      </c>
      <c r="L20" s="39"/>
      <c r="M20" s="39"/>
      <c r="N20" s="39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3">
      <c r="A21" s="6"/>
      <c r="B21" s="6"/>
      <c r="C21" s="4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3">
      <c r="A22" s="6"/>
      <c r="B22" s="6"/>
      <c r="C22" s="4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3">
      <c r="A23" s="6"/>
      <c r="B23" s="6"/>
      <c r="C23" s="4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3">
      <c r="A24" s="6"/>
      <c r="B24" s="6"/>
      <c r="C24" s="4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</sheetData>
  <sheetProtection sheet="1" objects="1" scenarios="1"/>
  <mergeCells count="7">
    <mergeCell ref="F17:M17"/>
    <mergeCell ref="D6:F6"/>
    <mergeCell ref="G6:L6"/>
    <mergeCell ref="D7:F7"/>
    <mergeCell ref="G9:H9"/>
    <mergeCell ref="I9:J9"/>
    <mergeCell ref="M9:M10"/>
  </mergeCells>
  <pageMargins left="0.25" right="0.25" top="0.75" bottom="0.75" header="0.3" footer="0.3"/>
  <pageSetup orientation="landscape" r:id="rId1"/>
  <headerFooter>
    <oddFooter>&amp;LLeadingAge NY&amp;RMay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LeadingAge 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Kirstein</dc:creator>
  <cp:lastModifiedBy>Sarah Daly</cp:lastModifiedBy>
  <cp:lastPrinted>2019-06-10T15:29:39Z</cp:lastPrinted>
  <dcterms:created xsi:type="dcterms:W3CDTF">2014-05-15T14:09:13Z</dcterms:created>
  <dcterms:modified xsi:type="dcterms:W3CDTF">2019-06-10T15:38:45Z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1.3.1.4</vt:lpwstr>
  </property>
</Properties>
</file>